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Arkusz1" sheetId="1" r:id="rId1"/>
    <sheet name="Arkusz2" sheetId="2" r:id="rId2"/>
  </sheets>
  <definedNames>
    <definedName name="_xlnm.Print_Area" localSheetId="0">'Arkusz1'!$B$1:$M$65</definedName>
  </definedNames>
  <calcPr fullCalcOnLoad="1"/>
</workbook>
</file>

<file path=xl/sharedStrings.xml><?xml version="1.0" encoding="utf-8"?>
<sst xmlns="http://schemas.openxmlformats.org/spreadsheetml/2006/main" count="48" uniqueCount="33">
  <si>
    <t>Lp</t>
  </si>
  <si>
    <t>od</t>
  </si>
  <si>
    <t>do</t>
  </si>
  <si>
    <t>Przedsięwzięcia ogółem</t>
  </si>
  <si>
    <t xml:space="preserve"> - wydatki bieżące</t>
  </si>
  <si>
    <t xml:space="preserve"> - wydatki majątkowe</t>
  </si>
  <si>
    <t>I. Programy, projekty lub zadania (razem)</t>
  </si>
  <si>
    <t>A) Programy, projekty lub zadania związane z programami realizowanymi z udziałem środków, o których mowa w art. 5 ust. 1 pkt 2 i 3, (razem)</t>
  </si>
  <si>
    <t>Urząd Gminy</t>
  </si>
  <si>
    <t>B) Programy, projekty lub zadania związane z umowami partnerstwa publiczno-prywatnego (razem)</t>
  </si>
  <si>
    <t>C) Programy, projekty lub zadania pozostałe (inne niż wymienione w lit.a i b) (razem)</t>
  </si>
  <si>
    <t>III. Gwarancje i poręczenia udzielane przez jednostki samorządu terytorialnego (razem)</t>
  </si>
  <si>
    <t xml:space="preserve">       WYKAZ  PRZEDSIĘWZIĘĆ  WIELOLETNIEJ  PROGNOZY  FINANSOWEJ                      </t>
  </si>
  <si>
    <t xml:space="preserve">II. Umowy, których realizacja w roku budżetowym i w latach następnych jest niezbędna dla zapewnienia ciągłości działania jednostki i których płatności przypadają w okresie dłuższym niż rok; </t>
  </si>
  <si>
    <t>Limit zobowiązań</t>
  </si>
  <si>
    <t>Jednostka odpowiedzialna lub koordynująca</t>
  </si>
  <si>
    <t xml:space="preserve">Limity wydatków w poszczególnych latach </t>
  </si>
  <si>
    <t>Okres realizacji</t>
  </si>
  <si>
    <t>Nazwa i cel, zadanie</t>
  </si>
  <si>
    <t>Łączne nakłady finansowe</t>
  </si>
  <si>
    <t xml:space="preserve">Urząd Gminy </t>
  </si>
  <si>
    <t>Realizacja projektów kluczowych w Reagionalnego Programu Operacyjnego Województwa /azowieckiego   / wydatki majątkowe /</t>
  </si>
  <si>
    <t>Racjonalna gospodarka wodno - ściekowa.   W aspekcie społeczno-gospodarczym rozwoju gminy Dz.010, Rozdz. 01010, z tego zadania:</t>
  </si>
  <si>
    <t xml:space="preserve">Budowa Oczyszczalni w miejscowości  Bartniki </t>
  </si>
  <si>
    <t>Oświata i wychowanie  - Cel .  Poprawa warunków kształcenia dzieci i młodziezy   Dz. 801 Rozdz. 80101</t>
  </si>
  <si>
    <t xml:space="preserve">Przebudowa Budowa budynku Szkolno Gimnazjalnego wraz z budynkiem Sali Gimnastycznej z zapleczem w miejscowości Bartniki </t>
  </si>
  <si>
    <t xml:space="preserve">Agencja Ochrony Osób i Mienia ,, PROTECT'' Monitorowanie sygnałów lokalnych systemu alarmowego - Celem zapobiezenia powstawania nieprzewidywanych dodatkowych strat w wyniku zdarzeń   ,, Wydatki bieżące ''   </t>
  </si>
  <si>
    <t>FHU ,, CYSTEL''   konserwacja urządzeń telefonicznych  Wydatek bieżący</t>
  </si>
  <si>
    <t>Utrzymanie strony internetowej  BIP dla gminy Puszcza Mariańska           Wydatek bieżący</t>
  </si>
  <si>
    <t xml:space="preserve"> Zabezpieczenie sprzętu komputerowego  / Wydatek bieżący</t>
  </si>
  <si>
    <t>2.196,00</t>
  </si>
  <si>
    <r>
      <t xml:space="preserve">Budowa kanalizacji sanitarnej w gminie Puszcza Mariańska  oraz budowa oczyszczalni ścieków w miejscowości Bartniki </t>
    </r>
    <r>
      <rPr>
        <b/>
        <sz val="8"/>
        <color indexed="63"/>
        <rFont val="Arial Narrow"/>
        <family val="2"/>
      </rPr>
      <t xml:space="preserve"> </t>
    </r>
    <r>
      <rPr>
        <sz val="8"/>
        <color indexed="63"/>
        <rFont val="Arial Narrow"/>
        <family val="2"/>
      </rPr>
      <t>tym</t>
    </r>
    <r>
      <rPr>
        <b/>
        <sz val="8"/>
        <color indexed="63"/>
        <rFont val="Arial Narrow"/>
        <family val="2"/>
      </rPr>
      <t>:</t>
    </r>
    <r>
      <rPr>
        <sz val="8"/>
        <color indexed="63"/>
        <rFont val="Arial Narrow"/>
        <family val="2"/>
      </rPr>
      <t xml:space="preserve">                                         </t>
    </r>
  </si>
  <si>
    <t xml:space="preserve">budowa sieci kanalizacyjnej  Radziwiłłów - Budy Zaklasztorne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</si>
</sst>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[$-415]d\ mmmm\ yyyy"/>
    <numFmt numFmtId="170" formatCode="0.000"/>
    <numFmt numFmtId="171" formatCode="0.0"/>
    <numFmt numFmtId="172" formatCode="_-* #,##0.000\ _z_ł_-;\-* #,##0.000\ _z_ł_-;_-* &quot;-&quot;??\ _z_ł_-;_-@_-"/>
    <numFmt numFmtId="173" formatCode="_-* #,##0.0\ _z_ł_-;\-* #,##0.0\ _z_ł_-;_-* &quot;-&quot;??\ _z_ł_-;_-@_-"/>
    <numFmt numFmtId="174" formatCode="_-* #,##0\ _z_ł_-;\-* #,##0\ _z_ł_-;_-* &quot;-&quot;??\ _z_ł_-;_-@_-"/>
    <numFmt numFmtId="175" formatCode="#,##0_ ;\-#,##0\ 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b/>
      <sz val="10"/>
      <name val="Arial"/>
      <family val="2"/>
    </font>
    <font>
      <sz val="4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7"/>
      <color indexed="8"/>
      <name val="Bookman Old Style"/>
      <family val="1"/>
    </font>
    <font>
      <sz val="7"/>
      <name val="Arial Narrow"/>
      <family val="2"/>
    </font>
    <font>
      <sz val="7"/>
      <color indexed="8"/>
      <name val="Arial Narrow"/>
      <family val="2"/>
    </font>
    <font>
      <sz val="7"/>
      <name val="Arial"/>
      <family val="2"/>
    </font>
    <font>
      <b/>
      <sz val="8"/>
      <color indexed="8"/>
      <name val="Arial Narrow"/>
      <family val="2"/>
    </font>
    <font>
      <sz val="8"/>
      <color indexed="63"/>
      <name val="Arial Narrow"/>
      <family val="2"/>
    </font>
    <font>
      <b/>
      <sz val="8"/>
      <color indexed="63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i/>
      <sz val="6"/>
      <color indexed="63"/>
      <name val="Arial Narrow"/>
      <family val="2"/>
    </font>
    <font>
      <i/>
      <sz val="6"/>
      <color indexed="8"/>
      <name val="Arial Narrow"/>
      <family val="2"/>
    </font>
    <font>
      <sz val="6"/>
      <color indexed="8"/>
      <name val="Arial Narrow"/>
      <family val="2"/>
    </font>
    <font>
      <b/>
      <sz val="7"/>
      <color indexed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dotted"/>
      <top style="dotted"/>
      <bottom style="dotted"/>
    </border>
    <border>
      <left style="dotted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>
        <color indexed="63"/>
      </top>
      <bottom style="thin"/>
    </border>
    <border>
      <left style="dotted"/>
      <right style="hair"/>
      <top style="thin"/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33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7" fillId="33" borderId="13" xfId="0" applyFont="1" applyFill="1" applyBorder="1" applyAlignment="1">
      <alignment wrapText="1"/>
    </xf>
    <xf numFmtId="0" fontId="13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3" fillId="0" borderId="10" xfId="0" applyFont="1" applyFill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left" wrapText="1"/>
    </xf>
    <xf numFmtId="0" fontId="0" fillId="34" borderId="0" xfId="0" applyFill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8" fillId="35" borderId="24" xfId="0" applyFont="1" applyFill="1" applyBorder="1" applyAlignment="1">
      <alignment vertical="center"/>
    </xf>
    <xf numFmtId="0" fontId="8" fillId="35" borderId="25" xfId="0" applyFont="1" applyFill="1" applyBorder="1" applyAlignment="1">
      <alignment vertical="center"/>
    </xf>
    <xf numFmtId="0" fontId="8" fillId="35" borderId="26" xfId="0" applyFont="1" applyFill="1" applyBorder="1" applyAlignment="1">
      <alignment vertical="center"/>
    </xf>
    <xf numFmtId="0" fontId="8" fillId="35" borderId="27" xfId="0" applyFont="1" applyFill="1" applyBorder="1" applyAlignment="1">
      <alignment vertical="center"/>
    </xf>
    <xf numFmtId="0" fontId="8" fillId="35" borderId="0" xfId="0" applyFont="1" applyFill="1" applyBorder="1" applyAlignment="1">
      <alignment vertical="center"/>
    </xf>
    <xf numFmtId="0" fontId="8" fillId="35" borderId="28" xfId="0" applyFont="1" applyFill="1" applyBorder="1" applyAlignment="1">
      <alignment vertical="center"/>
    </xf>
    <xf numFmtId="0" fontId="8" fillId="35" borderId="29" xfId="0" applyFont="1" applyFill="1" applyBorder="1" applyAlignment="1">
      <alignment vertical="center"/>
    </xf>
    <xf numFmtId="0" fontId="8" fillId="35" borderId="30" xfId="0" applyFont="1" applyFill="1" applyBorder="1" applyAlignment="1">
      <alignment vertical="center"/>
    </xf>
    <xf numFmtId="0" fontId="8" fillId="35" borderId="31" xfId="0" applyFont="1" applyFill="1" applyBorder="1" applyAlignment="1">
      <alignment vertical="center"/>
    </xf>
    <xf numFmtId="0" fontId="8" fillId="34" borderId="21" xfId="0" applyFont="1" applyFill="1" applyBorder="1" applyAlignment="1">
      <alignment vertical="center"/>
    </xf>
    <xf numFmtId="0" fontId="8" fillId="34" borderId="20" xfId="0" applyFont="1" applyFill="1" applyBorder="1" applyAlignment="1">
      <alignment vertical="center"/>
    </xf>
    <xf numFmtId="0" fontId="8" fillId="34" borderId="20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8" fillId="0" borderId="15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18" fillId="0" borderId="33" xfId="0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right"/>
    </xf>
    <xf numFmtId="2" fontId="8" fillId="0" borderId="28" xfId="0" applyNumberFormat="1" applyFont="1" applyFill="1" applyBorder="1" applyAlignment="1">
      <alignment horizontal="right"/>
    </xf>
    <xf numFmtId="2" fontId="8" fillId="0" borderId="31" xfId="0" applyNumberFormat="1" applyFont="1" applyFill="1" applyBorder="1" applyAlignment="1">
      <alignment horizontal="right"/>
    </xf>
    <xf numFmtId="2" fontId="8" fillId="0" borderId="23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24" fillId="0" borderId="1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right" wrapText="1"/>
    </xf>
    <xf numFmtId="4" fontId="7" fillId="33" borderId="35" xfId="0" applyNumberFormat="1" applyFont="1" applyFill="1" applyBorder="1" applyAlignment="1">
      <alignment horizontal="right" vertical="center" wrapText="1"/>
    </xf>
    <xf numFmtId="4" fontId="7" fillId="36" borderId="12" xfId="0" applyNumberFormat="1" applyFont="1" applyFill="1" applyBorder="1" applyAlignment="1">
      <alignment horizontal="right" wrapText="1"/>
    </xf>
    <xf numFmtId="4" fontId="8" fillId="0" borderId="13" xfId="0" applyNumberFormat="1" applyFont="1" applyFill="1" applyBorder="1" applyAlignment="1">
      <alignment horizontal="right" vertical="center"/>
    </xf>
    <xf numFmtId="4" fontId="9" fillId="0" borderId="13" xfId="0" applyNumberFormat="1" applyFont="1" applyFill="1" applyBorder="1" applyAlignment="1">
      <alignment horizontal="right"/>
    </xf>
    <xf numFmtId="4" fontId="8" fillId="0" borderId="12" xfId="0" applyNumberFormat="1" applyFont="1" applyBorder="1" applyAlignment="1">
      <alignment horizontal="right" vertical="center"/>
    </xf>
    <xf numFmtId="4" fontId="22" fillId="0" borderId="18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4" fontId="8" fillId="34" borderId="13" xfId="0" applyNumberFormat="1" applyFont="1" applyFill="1" applyBorder="1" applyAlignment="1">
      <alignment horizontal="right"/>
    </xf>
    <xf numFmtId="4" fontId="8" fillId="34" borderId="13" xfId="0" applyNumberFormat="1" applyFont="1" applyFill="1" applyBorder="1" applyAlignment="1">
      <alignment/>
    </xf>
    <xf numFmtId="4" fontId="7" fillId="33" borderId="13" xfId="0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center" wrapText="1"/>
    </xf>
    <xf numFmtId="0" fontId="7" fillId="0" borderId="14" xfId="0" applyNumberFormat="1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13" fillId="0" borderId="36" xfId="0" applyFont="1" applyBorder="1" applyAlignment="1">
      <alignment horizontal="center" vertical="center"/>
    </xf>
    <xf numFmtId="2" fontId="7" fillId="33" borderId="36" xfId="0" applyNumberFormat="1" applyFont="1" applyFill="1" applyBorder="1" applyAlignment="1">
      <alignment horizontal="right" wrapText="1"/>
    </xf>
    <xf numFmtId="2" fontId="8" fillId="34" borderId="37" xfId="0" applyNumberFormat="1" applyFont="1" applyFill="1" applyBorder="1" applyAlignment="1">
      <alignment horizontal="right" wrapText="1"/>
    </xf>
    <xf numFmtId="2" fontId="8" fillId="34" borderId="38" xfId="0" applyNumberFormat="1" applyFont="1" applyFill="1" applyBorder="1" applyAlignment="1">
      <alignment horizontal="right" wrapText="1"/>
    </xf>
    <xf numFmtId="2" fontId="8" fillId="35" borderId="31" xfId="0" applyNumberFormat="1" applyFont="1" applyFill="1" applyBorder="1" applyAlignment="1">
      <alignment horizontal="right"/>
    </xf>
    <xf numFmtId="2" fontId="8" fillId="0" borderId="38" xfId="0" applyNumberFormat="1" applyFont="1" applyFill="1" applyBorder="1" applyAlignment="1">
      <alignment horizontal="right"/>
    </xf>
    <xf numFmtId="2" fontId="7" fillId="33" borderId="39" xfId="0" applyNumberFormat="1" applyFont="1" applyFill="1" applyBorder="1" applyAlignment="1">
      <alignment horizontal="right" vertical="center" wrapText="1"/>
    </xf>
    <xf numFmtId="2" fontId="8" fillId="0" borderId="39" xfId="0" applyNumberFormat="1" applyFont="1" applyFill="1" applyBorder="1" applyAlignment="1">
      <alignment horizontal="right"/>
    </xf>
    <xf numFmtId="2" fontId="8" fillId="34" borderId="40" xfId="0" applyNumberFormat="1" applyFont="1" applyFill="1" applyBorder="1" applyAlignment="1">
      <alignment horizontal="right" vertical="center" wrapText="1"/>
    </xf>
    <xf numFmtId="2" fontId="8" fillId="0" borderId="41" xfId="0" applyNumberFormat="1" applyFont="1" applyFill="1" applyBorder="1" applyAlignment="1">
      <alignment horizontal="right"/>
    </xf>
    <xf numFmtId="2" fontId="8" fillId="0" borderId="40" xfId="0" applyNumberFormat="1" applyFont="1" applyFill="1" applyBorder="1" applyAlignment="1">
      <alignment horizontal="right"/>
    </xf>
    <xf numFmtId="2" fontId="7" fillId="36" borderId="41" xfId="0" applyNumberFormat="1" applyFont="1" applyFill="1" applyBorder="1" applyAlignment="1">
      <alignment horizontal="right" wrapText="1"/>
    </xf>
    <xf numFmtId="2" fontId="8" fillId="0" borderId="36" xfId="0" applyNumberFormat="1" applyFont="1" applyFill="1" applyBorder="1" applyAlignment="1">
      <alignment horizontal="right" vertical="center"/>
    </xf>
    <xf numFmtId="0" fontId="24" fillId="0" borderId="36" xfId="0" applyNumberFormat="1" applyFont="1" applyFill="1" applyBorder="1" applyAlignment="1">
      <alignment horizontal="center" vertical="center"/>
    </xf>
    <xf numFmtId="2" fontId="7" fillId="36" borderId="40" xfId="0" applyNumberFormat="1" applyFont="1" applyFill="1" applyBorder="1" applyAlignment="1">
      <alignment horizontal="right" wrapText="1"/>
    </xf>
    <xf numFmtId="2" fontId="9" fillId="0" borderId="36" xfId="0" applyNumberFormat="1" applyFont="1" applyFill="1" applyBorder="1" applyAlignment="1">
      <alignment horizontal="right"/>
    </xf>
    <xf numFmtId="2" fontId="8" fillId="0" borderId="40" xfId="0" applyNumberFormat="1" applyFont="1" applyBorder="1" applyAlignment="1">
      <alignment vertical="center"/>
    </xf>
    <xf numFmtId="2" fontId="8" fillId="0" borderId="42" xfId="0" applyNumberFormat="1" applyFont="1" applyBorder="1" applyAlignment="1">
      <alignment vertical="center"/>
    </xf>
    <xf numFmtId="2" fontId="22" fillId="0" borderId="17" xfId="0" applyNumberFormat="1" applyFont="1" applyBorder="1" applyAlignment="1">
      <alignment horizontal="right" vertical="center"/>
    </xf>
    <xf numFmtId="2" fontId="22" fillId="0" borderId="38" xfId="0" applyNumberFormat="1" applyFont="1" applyBorder="1" applyAlignment="1">
      <alignment vertical="center"/>
    </xf>
    <xf numFmtId="2" fontId="8" fillId="0" borderId="43" xfId="0" applyNumberFormat="1" applyFont="1" applyBorder="1" applyAlignment="1">
      <alignment vertical="center"/>
    </xf>
    <xf numFmtId="2" fontId="8" fillId="0" borderId="44" xfId="0" applyNumberFormat="1" applyFont="1" applyBorder="1" applyAlignment="1">
      <alignment vertical="center"/>
    </xf>
    <xf numFmtId="2" fontId="7" fillId="33" borderId="26" xfId="0" applyNumberFormat="1" applyFont="1" applyFill="1" applyBorder="1" applyAlignment="1">
      <alignment horizontal="right" vertical="center" wrapText="1"/>
    </xf>
    <xf numFmtId="2" fontId="24" fillId="0" borderId="36" xfId="0" applyNumberFormat="1" applyFont="1" applyFill="1" applyBorder="1" applyAlignment="1">
      <alignment horizontal="center" vertical="center"/>
    </xf>
    <xf numFmtId="2" fontId="8" fillId="0" borderId="45" xfId="0" applyNumberFormat="1" applyFont="1" applyFill="1" applyBorder="1" applyAlignment="1">
      <alignment horizontal="right" vertical="center" wrapText="1"/>
    </xf>
    <xf numFmtId="2" fontId="8" fillId="34" borderId="38" xfId="0" applyNumberFormat="1" applyFont="1" applyFill="1" applyBorder="1" applyAlignment="1">
      <alignment horizontal="right" vertical="top" wrapText="1"/>
    </xf>
    <xf numFmtId="2" fontId="8" fillId="34" borderId="40" xfId="0" applyNumberFormat="1" applyFont="1" applyFill="1" applyBorder="1" applyAlignment="1">
      <alignment horizontal="right" vertical="top" wrapText="1"/>
    </xf>
    <xf numFmtId="2" fontId="8" fillId="34" borderId="45" xfId="0" applyNumberFormat="1" applyFont="1" applyFill="1" applyBorder="1" applyAlignment="1">
      <alignment horizontal="right" vertical="top" wrapText="1"/>
    </xf>
    <xf numFmtId="2" fontId="8" fillId="0" borderId="44" xfId="0" applyNumberFormat="1" applyFont="1" applyFill="1" applyBorder="1" applyAlignment="1">
      <alignment horizontal="right"/>
    </xf>
    <xf numFmtId="2" fontId="8" fillId="0" borderId="44" xfId="0" applyNumberFormat="1" applyFont="1" applyFill="1" applyBorder="1" applyAlignment="1">
      <alignment horizontal="right" vertical="center"/>
    </xf>
    <xf numFmtId="2" fontId="7" fillId="33" borderId="23" xfId="0" applyNumberFormat="1" applyFont="1" applyFill="1" applyBorder="1" applyAlignment="1">
      <alignment horizontal="right" vertical="center"/>
    </xf>
    <xf numFmtId="2" fontId="8" fillId="34" borderId="36" xfId="0" applyNumberFormat="1" applyFont="1" applyFill="1" applyBorder="1" applyAlignment="1">
      <alignment horizontal="right"/>
    </xf>
    <xf numFmtId="4" fontId="7" fillId="33" borderId="34" xfId="0" applyNumberFormat="1" applyFont="1" applyFill="1" applyBorder="1" applyAlignment="1">
      <alignment horizontal="right" wrapText="1"/>
    </xf>
    <xf numFmtId="4" fontId="7" fillId="33" borderId="46" xfId="0" applyNumberFormat="1" applyFont="1" applyFill="1" applyBorder="1" applyAlignment="1">
      <alignment horizontal="right" vertical="center" wrapText="1"/>
    </xf>
    <xf numFmtId="4" fontId="7" fillId="36" borderId="47" xfId="0" applyNumberFormat="1" applyFont="1" applyFill="1" applyBorder="1" applyAlignment="1">
      <alignment horizontal="right" wrapText="1"/>
    </xf>
    <xf numFmtId="4" fontId="8" fillId="0" borderId="34" xfId="0" applyNumberFormat="1" applyFont="1" applyFill="1" applyBorder="1" applyAlignment="1">
      <alignment horizontal="right" vertical="center"/>
    </xf>
    <xf numFmtId="4" fontId="9" fillId="0" borderId="34" xfId="0" applyNumberFormat="1" applyFont="1" applyFill="1" applyBorder="1" applyAlignment="1">
      <alignment horizontal="right"/>
    </xf>
    <xf numFmtId="4" fontId="8" fillId="0" borderId="47" xfId="0" applyNumberFormat="1" applyFont="1" applyBorder="1" applyAlignment="1">
      <alignment horizontal="right" vertical="center"/>
    </xf>
    <xf numFmtId="4" fontId="22" fillId="0" borderId="48" xfId="0" applyNumberFormat="1" applyFont="1" applyBorder="1" applyAlignment="1">
      <alignment horizontal="right" vertical="center"/>
    </xf>
    <xf numFmtId="4" fontId="8" fillId="0" borderId="49" xfId="0" applyNumberFormat="1" applyFont="1" applyBorder="1" applyAlignment="1">
      <alignment horizontal="right" vertical="center"/>
    </xf>
    <xf numFmtId="4" fontId="8" fillId="0" borderId="50" xfId="0" applyNumberFormat="1" applyFont="1" applyBorder="1" applyAlignment="1">
      <alignment horizontal="right" vertical="center"/>
    </xf>
    <xf numFmtId="4" fontId="7" fillId="33" borderId="34" xfId="0" applyNumberFormat="1" applyFont="1" applyFill="1" applyBorder="1" applyAlignment="1">
      <alignment horizontal="right" vertical="center"/>
    </xf>
    <xf numFmtId="4" fontId="8" fillId="34" borderId="34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4" fontId="8" fillId="34" borderId="18" xfId="0" applyNumberFormat="1" applyFont="1" applyFill="1" applyBorder="1" applyAlignment="1">
      <alignment horizontal="right" vertical="center" wrapText="1"/>
    </xf>
    <xf numFmtId="4" fontId="8" fillId="34" borderId="48" xfId="0" applyNumberFormat="1" applyFont="1" applyFill="1" applyBorder="1" applyAlignment="1">
      <alignment horizontal="right" vertical="center" wrapText="1"/>
    </xf>
    <xf numFmtId="0" fontId="8" fillId="0" borderId="51" xfId="0" applyFont="1" applyFill="1" applyBorder="1" applyAlignment="1">
      <alignment horizontal="center" vertical="center"/>
    </xf>
    <xf numFmtId="4" fontId="8" fillId="34" borderId="51" xfId="0" applyNumberFormat="1" applyFont="1" applyFill="1" applyBorder="1" applyAlignment="1">
      <alignment horizontal="right" vertical="center" wrapText="1"/>
    </xf>
    <xf numFmtId="4" fontId="8" fillId="34" borderId="52" xfId="0" applyNumberFormat="1" applyFont="1" applyFill="1" applyBorder="1" applyAlignment="1">
      <alignment horizontal="right" vertical="center" wrapText="1"/>
    </xf>
    <xf numFmtId="0" fontId="8" fillId="0" borderId="53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21" fillId="0" borderId="33" xfId="0" applyFont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4" fontId="8" fillId="0" borderId="54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2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8" fillId="0" borderId="26" xfId="0" applyNumberFormat="1" applyFont="1" applyFill="1" applyBorder="1" applyAlignment="1">
      <alignment horizontal="right" vertical="center"/>
    </xf>
    <xf numFmtId="4" fontId="8" fillId="0" borderId="46" xfId="0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/>
    </xf>
    <xf numFmtId="4" fontId="8" fillId="0" borderId="31" xfId="0" applyNumberFormat="1" applyFont="1" applyFill="1" applyBorder="1" applyAlignment="1">
      <alignment horizontal="right"/>
    </xf>
    <xf numFmtId="0" fontId="8" fillId="0" borderId="32" xfId="0" applyFont="1" applyFill="1" applyBorder="1" applyAlignment="1">
      <alignment horizontal="left" vertical="center" wrapText="1"/>
    </xf>
    <xf numFmtId="4" fontId="8" fillId="0" borderId="22" xfId="0" applyNumberFormat="1" applyFont="1" applyFill="1" applyBorder="1" applyAlignment="1">
      <alignment horizontal="right" vertical="center"/>
    </xf>
    <xf numFmtId="4" fontId="8" fillId="0" borderId="50" xfId="0" applyNumberFormat="1" applyFont="1" applyFill="1" applyBorder="1" applyAlignment="1">
      <alignment horizontal="right" vertical="center"/>
    </xf>
    <xf numFmtId="4" fontId="8" fillId="0" borderId="35" xfId="0" applyNumberFormat="1" applyFont="1" applyFill="1" applyBorder="1" applyAlignment="1">
      <alignment horizontal="right" vertical="center"/>
    </xf>
    <xf numFmtId="0" fontId="8" fillId="0" borderId="51" xfId="0" applyFont="1" applyFill="1" applyBorder="1" applyAlignment="1">
      <alignment horizontal="center" vertical="center" wrapText="1"/>
    </xf>
    <xf numFmtId="4" fontId="8" fillId="0" borderId="35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4" fontId="8" fillId="34" borderId="55" xfId="0" applyNumberFormat="1" applyFont="1" applyFill="1" applyBorder="1" applyAlignment="1">
      <alignment horizontal="right" vertical="center" wrapText="1"/>
    </xf>
    <xf numFmtId="4" fontId="8" fillId="34" borderId="56" xfId="0" applyNumberFormat="1" applyFont="1" applyFill="1" applyBorder="1" applyAlignment="1">
      <alignment horizontal="right" vertical="center" wrapText="1"/>
    </xf>
    <xf numFmtId="4" fontId="8" fillId="34" borderId="57" xfId="0" applyNumberFormat="1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4" fontId="8" fillId="0" borderId="58" xfId="0" applyNumberFormat="1" applyFont="1" applyFill="1" applyBorder="1" applyAlignment="1">
      <alignment horizontal="right"/>
    </xf>
    <xf numFmtId="4" fontId="8" fillId="0" borderId="35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4" fontId="8" fillId="0" borderId="58" xfId="0" applyNumberFormat="1" applyFont="1" applyFill="1" applyBorder="1" applyAlignment="1">
      <alignment horizontal="right" vertical="center" wrapText="1"/>
    </xf>
    <xf numFmtId="4" fontId="8" fillId="0" borderId="46" xfId="0" applyNumberFormat="1" applyFont="1" applyFill="1" applyBorder="1" applyAlignment="1">
      <alignment horizontal="right"/>
    </xf>
    <xf numFmtId="4" fontId="8" fillId="0" borderId="47" xfId="0" applyNumberFormat="1" applyFont="1" applyFill="1" applyBorder="1" applyAlignment="1">
      <alignment horizontal="right"/>
    </xf>
    <xf numFmtId="4" fontId="8" fillId="0" borderId="54" xfId="0" applyNumberFormat="1" applyFont="1" applyFill="1" applyBorder="1" applyAlignment="1">
      <alignment horizontal="right"/>
    </xf>
    <xf numFmtId="4" fontId="8" fillId="34" borderId="35" xfId="0" applyNumberFormat="1" applyFont="1" applyFill="1" applyBorder="1" applyAlignment="1">
      <alignment horizontal="right" wrapText="1"/>
    </xf>
    <xf numFmtId="4" fontId="8" fillId="34" borderId="12" xfId="0" applyNumberFormat="1" applyFont="1" applyFill="1" applyBorder="1" applyAlignment="1">
      <alignment horizontal="right" wrapText="1"/>
    </xf>
    <xf numFmtId="4" fontId="8" fillId="34" borderId="58" xfId="0" applyNumberFormat="1" applyFont="1" applyFill="1" applyBorder="1" applyAlignment="1">
      <alignment horizontal="right" wrapText="1"/>
    </xf>
    <xf numFmtId="0" fontId="7" fillId="33" borderId="19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21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8" fillId="36" borderId="59" xfId="0" applyFont="1" applyFill="1" applyBorder="1" applyAlignment="1">
      <alignment wrapText="1"/>
    </xf>
    <xf numFmtId="0" fontId="8" fillId="36" borderId="12" xfId="0" applyFont="1" applyFill="1" applyBorder="1" applyAlignment="1">
      <alignment wrapText="1"/>
    </xf>
    <xf numFmtId="0" fontId="20" fillId="0" borderId="0" xfId="0" applyFont="1" applyAlignment="1">
      <alignment horizontal="right"/>
    </xf>
    <xf numFmtId="0" fontId="9" fillId="0" borderId="36" xfId="44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2" fontId="7" fillId="0" borderId="60" xfId="0" applyNumberFormat="1" applyFont="1" applyBorder="1" applyAlignment="1">
      <alignment horizontal="center" vertical="center" wrapText="1"/>
    </xf>
    <xf numFmtId="2" fontId="7" fillId="0" borderId="61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63" xfId="0" applyFont="1" applyBorder="1" applyAlignment="1">
      <alignment/>
    </xf>
    <xf numFmtId="0" fontId="11" fillId="33" borderId="21" xfId="44" applyFont="1" applyFill="1" applyBorder="1" applyAlignment="1" applyProtection="1">
      <alignment vertical="center" wrapText="1"/>
      <protection/>
    </xf>
    <xf numFmtId="0" fontId="11" fillId="33" borderId="20" xfId="44" applyFont="1" applyFill="1" applyBorder="1" applyAlignment="1" applyProtection="1">
      <alignment vertical="center" wrapText="1"/>
      <protection/>
    </xf>
    <xf numFmtId="0" fontId="11" fillId="33" borderId="23" xfId="44" applyFont="1" applyFill="1" applyBorder="1" applyAlignment="1" applyProtection="1">
      <alignment vertical="center" wrapText="1"/>
      <protection/>
    </xf>
    <xf numFmtId="0" fontId="8" fillId="0" borderId="3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left" vertical="center" wrapText="1"/>
    </xf>
    <xf numFmtId="0" fontId="0" fillId="0" borderId="59" xfId="0" applyBorder="1" applyAlignment="1">
      <alignment/>
    </xf>
    <xf numFmtId="0" fontId="0" fillId="0" borderId="65" xfId="0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4" fontId="8" fillId="0" borderId="46" xfId="0" applyNumberFormat="1" applyFont="1" applyFill="1" applyBorder="1" applyAlignment="1">
      <alignment horizontal="center"/>
    </xf>
    <xf numFmtId="4" fontId="8" fillId="0" borderId="47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2" fontId="8" fillId="0" borderId="60" xfId="0" applyNumberFormat="1" applyFont="1" applyFill="1" applyBorder="1" applyAlignment="1">
      <alignment horizontal="center"/>
    </xf>
    <xf numFmtId="2" fontId="8" fillId="0" borderId="67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view="pageBreakPreview" zoomScaleSheetLayoutView="100" workbookViewId="0" topLeftCell="B1">
      <selection activeCell="B1" sqref="B1:M1"/>
    </sheetView>
  </sheetViews>
  <sheetFormatPr defaultColWidth="9.140625" defaultRowHeight="12.75"/>
  <cols>
    <col min="1" max="1" width="3.8515625" style="0" hidden="1" customWidth="1"/>
    <col min="2" max="2" width="34.00390625" style="0" customWidth="1"/>
    <col min="3" max="3" width="11.57421875" style="2" customWidth="1"/>
    <col min="4" max="5" width="6.7109375" style="0" customWidth="1"/>
    <col min="6" max="7" width="10.7109375" style="0" customWidth="1"/>
    <col min="8" max="8" width="10.7109375" style="72" customWidth="1"/>
    <col min="9" max="11" width="10.7109375" style="0" customWidth="1"/>
    <col min="12" max="12" width="0.42578125" style="0" hidden="1" customWidth="1"/>
    <col min="13" max="13" width="9.421875" style="0" customWidth="1"/>
  </cols>
  <sheetData>
    <row r="1" spans="2:13" ht="12" customHeight="1"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2:13" ht="0.75" customHeight="1" hidden="1">
      <c r="B2" s="9"/>
      <c r="C2" s="9"/>
      <c r="D2" s="9"/>
      <c r="E2" s="9"/>
      <c r="F2" s="9"/>
      <c r="G2" s="9"/>
      <c r="H2" s="67"/>
      <c r="I2" s="9"/>
      <c r="J2" s="9"/>
      <c r="K2" s="9"/>
      <c r="L2" s="9"/>
      <c r="M2" s="9"/>
    </row>
    <row r="3" spans="2:16" ht="42.75" customHeight="1">
      <c r="B3" s="210" t="s">
        <v>12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3"/>
      <c r="O3" s="3"/>
      <c r="P3" s="3"/>
    </row>
    <row r="4" spans="1:12" s="1" customFormat="1" ht="20.25" customHeight="1">
      <c r="A4" s="203" t="s">
        <v>0</v>
      </c>
      <c r="B4" s="206" t="s">
        <v>18</v>
      </c>
      <c r="C4" s="208" t="s">
        <v>15</v>
      </c>
      <c r="D4" s="205" t="s">
        <v>17</v>
      </c>
      <c r="E4" s="205"/>
      <c r="F4" s="199" t="s">
        <v>19</v>
      </c>
      <c r="G4" s="211" t="s">
        <v>16</v>
      </c>
      <c r="H4" s="212"/>
      <c r="I4" s="212"/>
      <c r="J4" s="212"/>
      <c r="K4" s="201" t="s">
        <v>14</v>
      </c>
      <c r="L4" s="197" t="s">
        <v>14</v>
      </c>
    </row>
    <row r="5" spans="1:12" ht="15.75" customHeight="1">
      <c r="A5" s="204"/>
      <c r="B5" s="207"/>
      <c r="C5" s="209"/>
      <c r="D5" s="89" t="s">
        <v>1</v>
      </c>
      <c r="E5" s="89" t="s">
        <v>2</v>
      </c>
      <c r="F5" s="200"/>
      <c r="G5" s="90">
        <v>2012</v>
      </c>
      <c r="H5" s="89">
        <v>2013</v>
      </c>
      <c r="I5" s="89">
        <v>2014</v>
      </c>
      <c r="J5" s="91">
        <v>2015</v>
      </c>
      <c r="K5" s="202"/>
      <c r="L5" s="198"/>
    </row>
    <row r="6" spans="1:12" s="20" customFormat="1" ht="12" customHeight="1">
      <c r="A6" s="19"/>
      <c r="B6" s="16">
        <v>1</v>
      </c>
      <c r="C6" s="16">
        <v>2</v>
      </c>
      <c r="D6" s="18">
        <v>3</v>
      </c>
      <c r="E6" s="18">
        <v>4</v>
      </c>
      <c r="F6" s="16">
        <v>5</v>
      </c>
      <c r="G6" s="75">
        <v>6</v>
      </c>
      <c r="H6" s="18">
        <v>7</v>
      </c>
      <c r="I6" s="18">
        <v>8</v>
      </c>
      <c r="J6" s="18">
        <v>9</v>
      </c>
      <c r="K6" s="18">
        <v>10</v>
      </c>
      <c r="L6" s="92">
        <v>12</v>
      </c>
    </row>
    <row r="7" spans="1:12" ht="15" customHeight="1">
      <c r="A7" s="7"/>
      <c r="B7" s="189" t="s">
        <v>3</v>
      </c>
      <c r="C7" s="190"/>
      <c r="D7" s="190"/>
      <c r="E7" s="190"/>
      <c r="F7" s="76">
        <f>SUM(F8,F11,)</f>
        <v>10981957.91</v>
      </c>
      <c r="G7" s="76">
        <f>SUM(G8,G11,)</f>
        <v>3144265</v>
      </c>
      <c r="H7" s="76">
        <f>SUM(H8,H11,)</f>
        <v>3566725</v>
      </c>
      <c r="I7" s="76">
        <f>SUM(I8,I11,)</f>
        <v>0</v>
      </c>
      <c r="J7" s="76">
        <f>SUM(J8,J11,)</f>
        <v>0</v>
      </c>
      <c r="K7" s="124">
        <f>SUM(K8:K13)</f>
        <v>6710990</v>
      </c>
      <c r="L7" s="93" t="e">
        <f>SUM(L14,L44,L53,)</f>
        <v>#REF!</v>
      </c>
    </row>
    <row r="8" spans="1:13" s="13" customFormat="1" ht="12.75" customHeight="1">
      <c r="A8" s="12"/>
      <c r="B8" s="39" t="s">
        <v>4</v>
      </c>
      <c r="C8" s="40"/>
      <c r="D8" s="40"/>
      <c r="E8" s="41"/>
      <c r="F8" s="186">
        <f>SUM(F15,F51,F65,)</f>
        <v>83516</v>
      </c>
      <c r="G8" s="186">
        <f>SUM(G15,G51,G65,)</f>
        <v>25920</v>
      </c>
      <c r="H8" s="186">
        <f>SUM(H15,H51,H65,)</f>
        <v>23724</v>
      </c>
      <c r="I8" s="186">
        <f>SUM(I15,I29,I51,I65,)</f>
        <v>0</v>
      </c>
      <c r="J8" s="186">
        <f>SUM(J15,J29,J51,J65,)</f>
        <v>0</v>
      </c>
      <c r="K8" s="186">
        <v>49644</v>
      </c>
      <c r="L8" s="94">
        <f>SUM(L17,L46,L54,)</f>
        <v>0</v>
      </c>
      <c r="M8" s="26"/>
    </row>
    <row r="9" spans="1:13" s="13" customFormat="1" ht="2.25" customHeight="1">
      <c r="A9" s="12"/>
      <c r="B9" s="42"/>
      <c r="C9" s="43"/>
      <c r="D9" s="43"/>
      <c r="E9" s="44"/>
      <c r="F9" s="187"/>
      <c r="G9" s="187"/>
      <c r="H9" s="187"/>
      <c r="I9" s="187"/>
      <c r="J9" s="187"/>
      <c r="K9" s="187"/>
      <c r="L9" s="95"/>
      <c r="M9" s="26"/>
    </row>
    <row r="10" spans="1:12" s="13" customFormat="1" ht="3" customHeight="1">
      <c r="A10" s="12"/>
      <c r="B10" s="45"/>
      <c r="C10" s="46"/>
      <c r="D10" s="46"/>
      <c r="E10" s="47"/>
      <c r="F10" s="188"/>
      <c r="G10" s="188"/>
      <c r="H10" s="188"/>
      <c r="I10" s="188"/>
      <c r="J10" s="188"/>
      <c r="K10" s="188"/>
      <c r="L10" s="96"/>
    </row>
    <row r="11" spans="1:12" s="13" customFormat="1" ht="12.75" customHeight="1">
      <c r="A11" s="12"/>
      <c r="B11" s="39" t="s">
        <v>5</v>
      </c>
      <c r="C11" s="40"/>
      <c r="D11" s="40"/>
      <c r="E11" s="41"/>
      <c r="F11" s="177">
        <v>10898441.91</v>
      </c>
      <c r="G11" s="177">
        <v>3118345</v>
      </c>
      <c r="H11" s="177">
        <v>3543001</v>
      </c>
      <c r="I11" s="177"/>
      <c r="J11" s="177"/>
      <c r="K11" s="183">
        <v>6661346</v>
      </c>
      <c r="L11" s="68" t="e">
        <f>SUM(L20,L49,)</f>
        <v>#REF!</v>
      </c>
    </row>
    <row r="12" spans="1:12" s="10" customFormat="1" ht="2.25" customHeight="1">
      <c r="A12" s="7"/>
      <c r="B12" s="42"/>
      <c r="C12" s="43"/>
      <c r="D12" s="43"/>
      <c r="E12" s="44"/>
      <c r="F12" s="178"/>
      <c r="G12" s="178"/>
      <c r="H12" s="178"/>
      <c r="I12" s="178"/>
      <c r="J12" s="178"/>
      <c r="K12" s="184"/>
      <c r="L12" s="97"/>
    </row>
    <row r="13" spans="1:12" s="13" customFormat="1" ht="3" customHeight="1">
      <c r="A13" s="12"/>
      <c r="B13" s="45"/>
      <c r="C13" s="46"/>
      <c r="D13" s="46"/>
      <c r="E13" s="47"/>
      <c r="F13" s="179"/>
      <c r="G13" s="179"/>
      <c r="H13" s="179"/>
      <c r="I13" s="179"/>
      <c r="J13" s="179"/>
      <c r="K13" s="185"/>
      <c r="L13" s="69"/>
    </row>
    <row r="14" spans="1:12" s="13" customFormat="1" ht="15.75" customHeight="1">
      <c r="A14" s="12"/>
      <c r="B14" s="191" t="s">
        <v>6</v>
      </c>
      <c r="C14" s="192"/>
      <c r="D14" s="192"/>
      <c r="E14" s="193"/>
      <c r="F14" s="77">
        <v>10898441.91</v>
      </c>
      <c r="G14" s="77">
        <v>3118345</v>
      </c>
      <c r="H14" s="77">
        <v>3543001</v>
      </c>
      <c r="I14" s="77"/>
      <c r="J14" s="77"/>
      <c r="K14" s="125">
        <v>6661346</v>
      </c>
      <c r="L14" s="98" t="e">
        <f>+L17+L20</f>
        <v>#REF!</v>
      </c>
    </row>
    <row r="15" spans="1:12" s="13" customFormat="1" ht="3.75" customHeight="1">
      <c r="A15" s="12"/>
      <c r="B15" s="162" t="s">
        <v>4</v>
      </c>
      <c r="C15" s="163"/>
      <c r="D15" s="163"/>
      <c r="E15" s="163"/>
      <c r="F15" s="177"/>
      <c r="G15" s="177"/>
      <c r="H15" s="177"/>
      <c r="I15" s="177"/>
      <c r="J15" s="177"/>
      <c r="K15" s="177"/>
      <c r="L15" s="99"/>
    </row>
    <row r="16" spans="1:12" s="13" customFormat="1" ht="3.75" customHeight="1">
      <c r="A16" s="12"/>
      <c r="B16" s="164"/>
      <c r="C16" s="165"/>
      <c r="D16" s="165"/>
      <c r="E16" s="165"/>
      <c r="F16" s="178"/>
      <c r="G16" s="178"/>
      <c r="H16" s="178"/>
      <c r="I16" s="178"/>
      <c r="J16" s="178"/>
      <c r="K16" s="178"/>
      <c r="L16" s="100"/>
    </row>
    <row r="17" spans="1:12" s="13" customFormat="1" ht="12" customHeight="1">
      <c r="A17" s="12"/>
      <c r="B17" s="166"/>
      <c r="C17" s="167"/>
      <c r="D17" s="167"/>
      <c r="E17" s="167"/>
      <c r="F17" s="179"/>
      <c r="G17" s="179"/>
      <c r="H17" s="179"/>
      <c r="I17" s="179"/>
      <c r="J17" s="179"/>
      <c r="K17" s="179"/>
      <c r="L17" s="101">
        <f>SUM(L22,L23,L26,L29,)</f>
        <v>0</v>
      </c>
    </row>
    <row r="18" spans="1:12" s="13" customFormat="1" ht="2.25" customHeight="1">
      <c r="A18" s="12"/>
      <c r="B18" s="162" t="s">
        <v>5</v>
      </c>
      <c r="C18" s="163"/>
      <c r="D18" s="163"/>
      <c r="E18" s="168"/>
      <c r="F18" s="177">
        <v>10898441.91</v>
      </c>
      <c r="G18" s="177">
        <v>3118345</v>
      </c>
      <c r="H18" s="177">
        <v>3543001</v>
      </c>
      <c r="I18" s="177"/>
      <c r="J18" s="177"/>
      <c r="K18" s="183">
        <v>6661346</v>
      </c>
      <c r="L18" s="99"/>
    </row>
    <row r="19" spans="1:12" s="13" customFormat="1" ht="3" customHeight="1">
      <c r="A19" s="14"/>
      <c r="B19" s="164"/>
      <c r="C19" s="165"/>
      <c r="D19" s="165"/>
      <c r="E19" s="169"/>
      <c r="F19" s="178"/>
      <c r="G19" s="178"/>
      <c r="H19" s="178"/>
      <c r="I19" s="178"/>
      <c r="J19" s="178"/>
      <c r="K19" s="184"/>
      <c r="L19" s="102"/>
    </row>
    <row r="20" spans="1:12" ht="12" customHeight="1">
      <c r="A20" s="6"/>
      <c r="B20" s="166"/>
      <c r="C20" s="167"/>
      <c r="D20" s="167"/>
      <c r="E20" s="170"/>
      <c r="F20" s="179"/>
      <c r="G20" s="179"/>
      <c r="H20" s="179"/>
      <c r="I20" s="179"/>
      <c r="J20" s="179"/>
      <c r="K20" s="185"/>
      <c r="L20" s="69" t="e">
        <f>SUM(#REF!,L30)</f>
        <v>#REF!</v>
      </c>
    </row>
    <row r="21" spans="1:12" s="13" customFormat="1" ht="32.25" customHeight="1">
      <c r="A21" s="14"/>
      <c r="B21" s="194" t="s">
        <v>7</v>
      </c>
      <c r="C21" s="195"/>
      <c r="D21" s="195"/>
      <c r="E21" s="195"/>
      <c r="F21" s="78">
        <f aca="true" t="shared" si="0" ref="F21:L21">SUM(F22:F23)</f>
        <v>34270</v>
      </c>
      <c r="G21" s="78">
        <f t="shared" si="0"/>
        <v>18345</v>
      </c>
      <c r="H21" s="78">
        <f t="shared" si="0"/>
        <v>1000</v>
      </c>
      <c r="I21" s="78">
        <f t="shared" si="0"/>
        <v>0</v>
      </c>
      <c r="J21" s="78">
        <f t="shared" si="0"/>
        <v>0</v>
      </c>
      <c r="K21" s="126">
        <f t="shared" si="0"/>
        <v>19345</v>
      </c>
      <c r="L21" s="103">
        <f t="shared" si="0"/>
        <v>0</v>
      </c>
    </row>
    <row r="22" spans="1:12" s="13" customFormat="1" ht="63" customHeight="1">
      <c r="A22" s="14"/>
      <c r="B22" s="29" t="s">
        <v>21</v>
      </c>
      <c r="C22" s="30" t="s">
        <v>20</v>
      </c>
      <c r="D22" s="27">
        <v>2011</v>
      </c>
      <c r="E22" s="30">
        <v>2013</v>
      </c>
      <c r="F22" s="79">
        <v>34270</v>
      </c>
      <c r="G22" s="79">
        <v>18345</v>
      </c>
      <c r="H22" s="79">
        <v>1000</v>
      </c>
      <c r="I22" s="79">
        <v>0</v>
      </c>
      <c r="J22" s="79">
        <v>0</v>
      </c>
      <c r="K22" s="127">
        <v>19345</v>
      </c>
      <c r="L22" s="104">
        <v>0</v>
      </c>
    </row>
    <row r="23" spans="1:12" s="13" customFormat="1" ht="54" customHeight="1">
      <c r="A23" s="14"/>
      <c r="B23" s="29"/>
      <c r="C23" s="28"/>
      <c r="D23" s="28"/>
      <c r="E23" s="28"/>
      <c r="F23" s="79"/>
      <c r="G23" s="79"/>
      <c r="H23" s="79"/>
      <c r="I23" s="79"/>
      <c r="J23" s="79"/>
      <c r="K23" s="127"/>
      <c r="L23" s="104">
        <v>0</v>
      </c>
    </row>
    <row r="24" spans="1:12" s="13" customFormat="1" ht="12.75" customHeight="1">
      <c r="A24" s="14"/>
      <c r="B24" s="32">
        <v>1</v>
      </c>
      <c r="C24" s="33">
        <v>2</v>
      </c>
      <c r="D24" s="33">
        <v>3</v>
      </c>
      <c r="E24" s="33">
        <v>4</v>
      </c>
      <c r="F24" s="73">
        <v>5</v>
      </c>
      <c r="G24" s="73">
        <v>6</v>
      </c>
      <c r="H24" s="73">
        <v>7</v>
      </c>
      <c r="I24" s="73">
        <v>8</v>
      </c>
      <c r="J24" s="73">
        <v>9</v>
      </c>
      <c r="K24" s="74">
        <v>10</v>
      </c>
      <c r="L24" s="105">
        <v>12</v>
      </c>
    </row>
    <row r="25" spans="1:12" s="13" customFormat="1" ht="25.5" customHeight="1">
      <c r="A25" s="21"/>
      <c r="B25" s="194" t="s">
        <v>9</v>
      </c>
      <c r="C25" s="195"/>
      <c r="D25" s="195"/>
      <c r="E25" s="195"/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126">
        <f>SUM(K26:K27)</f>
        <v>0</v>
      </c>
      <c r="L25" s="106">
        <v>0</v>
      </c>
    </row>
    <row r="26" spans="1:12" s="13" customFormat="1" ht="15" customHeight="1">
      <c r="A26" s="21"/>
      <c r="B26" s="36" t="s">
        <v>4</v>
      </c>
      <c r="C26" s="37"/>
      <c r="D26" s="37"/>
      <c r="E26" s="38"/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128">
        <v>0</v>
      </c>
      <c r="L26" s="107">
        <v>0</v>
      </c>
    </row>
    <row r="27" spans="1:12" s="13" customFormat="1" ht="13.5" customHeight="1">
      <c r="A27" s="21"/>
      <c r="B27" s="36" t="s">
        <v>5</v>
      </c>
      <c r="C27" s="37"/>
      <c r="D27" s="37"/>
      <c r="E27" s="38"/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128">
        <v>0</v>
      </c>
      <c r="L27" s="107">
        <v>0</v>
      </c>
    </row>
    <row r="28" spans="1:12" ht="14.25" customHeight="1">
      <c r="A28" s="5"/>
      <c r="B28" s="194" t="s">
        <v>10</v>
      </c>
      <c r="C28" s="195"/>
      <c r="D28" s="195"/>
      <c r="E28" s="195"/>
      <c r="F28" s="78">
        <f>+F29+F33</f>
        <v>10864171.91</v>
      </c>
      <c r="G28" s="78">
        <f>+G29+G33</f>
        <v>3100000</v>
      </c>
      <c r="H28" s="78">
        <f>+H29+H33</f>
        <v>3542001</v>
      </c>
      <c r="I28" s="78">
        <f>+I29+I33</f>
        <v>0</v>
      </c>
      <c r="J28" s="78">
        <f>+J29+J33</f>
        <v>0</v>
      </c>
      <c r="K28" s="126">
        <f>SUM(K29,K33)</f>
        <v>6642001</v>
      </c>
      <c r="L28" s="106">
        <f>L29+L30</f>
        <v>3600000</v>
      </c>
    </row>
    <row r="29" spans="1:12" ht="14.25" customHeight="1">
      <c r="A29" s="5"/>
      <c r="B29" s="226" t="s">
        <v>4</v>
      </c>
      <c r="C29" s="227"/>
      <c r="D29" s="227"/>
      <c r="E29" s="228"/>
      <c r="F29" s="158">
        <f aca="true" t="shared" si="1" ref="F29:K29">SUM(F30:F32)</f>
        <v>0</v>
      </c>
      <c r="G29" s="158">
        <f t="shared" si="1"/>
        <v>0</v>
      </c>
      <c r="H29" s="158">
        <f t="shared" si="1"/>
        <v>0</v>
      </c>
      <c r="I29" s="158">
        <f t="shared" si="1"/>
        <v>0</v>
      </c>
      <c r="J29" s="158">
        <f t="shared" si="1"/>
        <v>0</v>
      </c>
      <c r="K29" s="158">
        <f t="shared" si="1"/>
        <v>0</v>
      </c>
      <c r="L29" s="104">
        <v>0</v>
      </c>
    </row>
    <row r="30" spans="1:12" s="20" customFormat="1" ht="15.75" customHeight="1">
      <c r="A30" s="19"/>
      <c r="B30" s="144"/>
      <c r="C30" s="159"/>
      <c r="D30" s="159"/>
      <c r="E30" s="159"/>
      <c r="F30" s="146"/>
      <c r="G30" s="146"/>
      <c r="H30" s="146"/>
      <c r="I30" s="146"/>
      <c r="J30" s="146"/>
      <c r="K30" s="127"/>
      <c r="L30" s="70">
        <f>SUM(L34,L39,L43,)</f>
        <v>3600000</v>
      </c>
    </row>
    <row r="31" spans="1:12" ht="12" customHeight="1" hidden="1">
      <c r="A31" s="5"/>
      <c r="B31" s="149"/>
      <c r="C31" s="150"/>
      <c r="D31" s="150"/>
      <c r="E31" s="150"/>
      <c r="F31" s="151"/>
      <c r="G31" s="151"/>
      <c r="H31" s="151"/>
      <c r="I31" s="151"/>
      <c r="J31" s="151"/>
      <c r="K31" s="152"/>
      <c r="L31" s="238"/>
    </row>
    <row r="32" spans="1:13" ht="25.5" customHeight="1">
      <c r="A32" s="5"/>
      <c r="B32" s="155"/>
      <c r="C32" s="30"/>
      <c r="D32" s="30"/>
      <c r="E32" s="30"/>
      <c r="F32" s="156"/>
      <c r="G32" s="156"/>
      <c r="H32" s="156"/>
      <c r="I32" s="156"/>
      <c r="J32" s="156"/>
      <c r="K32" s="157"/>
      <c r="L32" s="239"/>
      <c r="M32" s="4"/>
    </row>
    <row r="33" spans="1:12" ht="15" customHeight="1">
      <c r="A33" s="5"/>
      <c r="B33" s="153" t="s">
        <v>5</v>
      </c>
      <c r="C33" s="147"/>
      <c r="D33" s="147"/>
      <c r="E33" s="148"/>
      <c r="F33" s="154">
        <f aca="true" t="shared" si="2" ref="F33:K33">SUM(F37,F42,F44,F46,F48,)</f>
        <v>10864171.91</v>
      </c>
      <c r="G33" s="154">
        <f t="shared" si="2"/>
        <v>3100000</v>
      </c>
      <c r="H33" s="154">
        <f t="shared" si="2"/>
        <v>3542001</v>
      </c>
      <c r="I33" s="154">
        <f t="shared" si="2"/>
        <v>0</v>
      </c>
      <c r="J33" s="154">
        <f t="shared" si="2"/>
        <v>0</v>
      </c>
      <c r="K33" s="145">
        <f t="shared" si="2"/>
        <v>6642001</v>
      </c>
      <c r="L33" s="108"/>
    </row>
    <row r="34" spans="1:12" ht="23.25" customHeight="1">
      <c r="A34" s="5"/>
      <c r="B34" s="222" t="s">
        <v>22</v>
      </c>
      <c r="C34" s="229" t="s">
        <v>8</v>
      </c>
      <c r="D34" s="218"/>
      <c r="E34" s="218"/>
      <c r="F34" s="236"/>
      <c r="G34" s="236"/>
      <c r="H34" s="236"/>
      <c r="I34" s="160"/>
      <c r="J34" s="236"/>
      <c r="K34" s="234"/>
      <c r="L34" s="109">
        <f>SUM(L35:L37)</f>
        <v>3600000</v>
      </c>
    </row>
    <row r="35" spans="1:12" ht="11.25" customHeight="1">
      <c r="A35" s="5"/>
      <c r="B35" s="223"/>
      <c r="C35" s="225"/>
      <c r="D35" s="219"/>
      <c r="E35" s="219"/>
      <c r="F35" s="237"/>
      <c r="G35" s="237"/>
      <c r="H35" s="237"/>
      <c r="I35" s="161"/>
      <c r="J35" s="237"/>
      <c r="K35" s="235"/>
      <c r="L35" s="110">
        <v>3600000</v>
      </c>
    </row>
    <row r="36" spans="1:12" ht="2.25" customHeight="1">
      <c r="A36" s="5"/>
      <c r="B36" s="224"/>
      <c r="C36" s="225"/>
      <c r="D36" s="8"/>
      <c r="E36" s="8"/>
      <c r="F36" s="81"/>
      <c r="G36" s="81"/>
      <c r="H36" s="81"/>
      <c r="I36" s="81"/>
      <c r="J36" s="81"/>
      <c r="K36" s="129"/>
      <c r="L36" s="111">
        <v>0</v>
      </c>
    </row>
    <row r="37" spans="1:12" ht="36" customHeight="1">
      <c r="A37" s="5"/>
      <c r="B37" s="17" t="s">
        <v>31</v>
      </c>
      <c r="C37" s="225"/>
      <c r="D37" s="8">
        <v>2010</v>
      </c>
      <c r="E37" s="8">
        <v>2015</v>
      </c>
      <c r="F37" s="81">
        <f>SUM(F38:F40)</f>
        <v>8694171.91</v>
      </c>
      <c r="G37" s="81">
        <f>SUM(G38:G40)</f>
        <v>2000000</v>
      </c>
      <c r="H37" s="81">
        <f>SUM(H38:H40)</f>
        <v>2472001</v>
      </c>
      <c r="I37" s="81">
        <f>SUM(I38:I40)</f>
        <v>0</v>
      </c>
      <c r="J37" s="81">
        <f>SUM(J38:J40)</f>
        <v>0</v>
      </c>
      <c r="K37" s="129">
        <v>4472001</v>
      </c>
      <c r="L37" s="111">
        <v>0</v>
      </c>
    </row>
    <row r="38" spans="1:12" ht="13.5" customHeight="1">
      <c r="A38" s="5"/>
      <c r="B38" s="143" t="s">
        <v>23</v>
      </c>
      <c r="C38" s="225"/>
      <c r="D38" s="24">
        <v>2012</v>
      </c>
      <c r="E38" s="24">
        <v>2013</v>
      </c>
      <c r="F38" s="82">
        <v>2798280</v>
      </c>
      <c r="G38" s="82">
        <v>1000000</v>
      </c>
      <c r="H38" s="82">
        <v>1798280</v>
      </c>
      <c r="I38" s="82">
        <v>0</v>
      </c>
      <c r="J38" s="82">
        <v>0</v>
      </c>
      <c r="K38" s="130">
        <v>2798280</v>
      </c>
      <c r="L38" s="108"/>
    </row>
    <row r="39" spans="1:12" ht="13.5" customHeight="1">
      <c r="A39" s="5"/>
      <c r="B39" s="143" t="s">
        <v>32</v>
      </c>
      <c r="C39" s="225"/>
      <c r="D39" s="23">
        <v>2010</v>
      </c>
      <c r="E39" s="24">
        <v>2013</v>
      </c>
      <c r="F39" s="82">
        <v>5895891.91</v>
      </c>
      <c r="G39" s="82">
        <v>1000000</v>
      </c>
      <c r="H39" s="82">
        <v>673721</v>
      </c>
      <c r="I39" s="82">
        <v>0</v>
      </c>
      <c r="J39" s="82">
        <v>0</v>
      </c>
      <c r="K39" s="130">
        <v>1673721</v>
      </c>
      <c r="L39" s="112">
        <v>0</v>
      </c>
    </row>
    <row r="40" spans="1:12" ht="13.5" customHeight="1">
      <c r="A40" s="5"/>
      <c r="B40" s="143"/>
      <c r="C40" s="230"/>
      <c r="D40" s="24"/>
      <c r="E40" s="24"/>
      <c r="F40" s="82"/>
      <c r="G40" s="82"/>
      <c r="H40" s="82"/>
      <c r="I40" s="82"/>
      <c r="J40" s="82"/>
      <c r="K40" s="130"/>
      <c r="L40" s="112"/>
    </row>
    <row r="41" spans="1:12" ht="24" customHeight="1">
      <c r="A41" s="6"/>
      <c r="B41" s="52" t="s">
        <v>24</v>
      </c>
      <c r="C41" s="225" t="s">
        <v>8</v>
      </c>
      <c r="D41" s="8"/>
      <c r="E41" s="8"/>
      <c r="F41" s="81"/>
      <c r="G41" s="81"/>
      <c r="H41" s="81"/>
      <c r="I41" s="81"/>
      <c r="J41" s="81"/>
      <c r="K41" s="129"/>
      <c r="L41" s="112">
        <v>207000</v>
      </c>
    </row>
    <row r="42" spans="1:12" ht="24" customHeight="1">
      <c r="A42" s="6"/>
      <c r="B42" s="17" t="s">
        <v>25</v>
      </c>
      <c r="C42" s="225"/>
      <c r="D42" s="22">
        <v>2012</v>
      </c>
      <c r="E42" s="22">
        <v>2013</v>
      </c>
      <c r="F42" s="83">
        <v>2170000</v>
      </c>
      <c r="G42" s="83">
        <v>1100000</v>
      </c>
      <c r="H42" s="83">
        <v>1070000</v>
      </c>
      <c r="I42" s="83">
        <v>0</v>
      </c>
      <c r="J42" s="83">
        <v>0</v>
      </c>
      <c r="K42" s="131">
        <v>2170000</v>
      </c>
      <c r="L42" s="112"/>
    </row>
    <row r="43" spans="1:12" ht="36" customHeight="1">
      <c r="A43" s="6"/>
      <c r="B43" s="66"/>
      <c r="C43" s="220"/>
      <c r="D43" s="22"/>
      <c r="E43" s="22"/>
      <c r="F43" s="83"/>
      <c r="G43" s="83"/>
      <c r="H43" s="83"/>
      <c r="I43" s="83"/>
      <c r="J43" s="83"/>
      <c r="K43" s="131"/>
      <c r="L43" s="113">
        <v>0</v>
      </c>
    </row>
    <row r="44" spans="1:12" ht="23.25" customHeight="1">
      <c r="A44" s="7"/>
      <c r="B44" s="17"/>
      <c r="C44" s="225"/>
      <c r="D44" s="22"/>
      <c r="E44" s="22"/>
      <c r="F44" s="83"/>
      <c r="G44" s="83"/>
      <c r="H44" s="83"/>
      <c r="I44" s="83"/>
      <c r="J44" s="83"/>
      <c r="K44" s="131"/>
      <c r="L44" s="114">
        <f>SUM(L46)</f>
        <v>0</v>
      </c>
    </row>
    <row r="45" spans="1:12" s="13" customFormat="1" ht="33.75" customHeight="1">
      <c r="A45" s="12"/>
      <c r="B45" s="52"/>
      <c r="C45" s="220"/>
      <c r="D45" s="22"/>
      <c r="E45" s="22"/>
      <c r="F45" s="83"/>
      <c r="G45" s="83"/>
      <c r="H45" s="83"/>
      <c r="I45" s="83"/>
      <c r="J45" s="83"/>
      <c r="K45" s="131"/>
      <c r="L45" s="115">
        <v>12</v>
      </c>
    </row>
    <row r="46" spans="1:12" s="13" customFormat="1" ht="23.25" customHeight="1">
      <c r="A46" s="12"/>
      <c r="B46" s="17"/>
      <c r="C46" s="225"/>
      <c r="D46" s="22"/>
      <c r="E46" s="22"/>
      <c r="F46" s="83"/>
      <c r="G46" s="83"/>
      <c r="H46" s="83"/>
      <c r="I46" s="83"/>
      <c r="J46" s="83"/>
      <c r="K46" s="131"/>
      <c r="L46" s="116"/>
    </row>
    <row r="47" spans="1:12" s="13" customFormat="1" ht="23.25" customHeight="1">
      <c r="A47" s="12"/>
      <c r="B47" s="52"/>
      <c r="C47" s="220"/>
      <c r="D47" s="22"/>
      <c r="E47" s="22"/>
      <c r="F47" s="83"/>
      <c r="G47" s="83"/>
      <c r="H47" s="83"/>
      <c r="I47" s="83"/>
      <c r="J47" s="83"/>
      <c r="K47" s="131"/>
      <c r="L47" s="117"/>
    </row>
    <row r="48" spans="1:13" s="20" customFormat="1" ht="10.5" customHeight="1">
      <c r="A48" s="19"/>
      <c r="B48" s="53"/>
      <c r="C48" s="221"/>
      <c r="D48" s="31"/>
      <c r="E48" s="31"/>
      <c r="F48" s="84"/>
      <c r="G48" s="84"/>
      <c r="H48" s="84"/>
      <c r="I48" s="84"/>
      <c r="J48" s="84"/>
      <c r="K48" s="132"/>
      <c r="L48" s="118"/>
      <c r="M48" s="13"/>
    </row>
    <row r="49" spans="1:12" ht="12.75" customHeight="1">
      <c r="A49" s="7"/>
      <c r="B49" s="32">
        <v>1</v>
      </c>
      <c r="C49" s="34">
        <v>2</v>
      </c>
      <c r="D49" s="35">
        <v>3</v>
      </c>
      <c r="E49" s="33">
        <v>4</v>
      </c>
      <c r="F49" s="73">
        <v>5</v>
      </c>
      <c r="G49" s="73">
        <v>6</v>
      </c>
      <c r="H49" s="73">
        <v>7</v>
      </c>
      <c r="I49" s="73">
        <v>8</v>
      </c>
      <c r="J49" s="73">
        <v>9</v>
      </c>
      <c r="K49" s="74">
        <v>10</v>
      </c>
      <c r="L49" s="119">
        <v>0</v>
      </c>
    </row>
    <row r="50" spans="1:12" ht="39" customHeight="1">
      <c r="A50" s="6"/>
      <c r="B50" s="215" t="s">
        <v>13</v>
      </c>
      <c r="C50" s="216"/>
      <c r="D50" s="216"/>
      <c r="E50" s="217"/>
      <c r="F50" s="88">
        <f aca="true" t="shared" si="3" ref="F50:K50">SUM(F51,F54,)</f>
        <v>83516</v>
      </c>
      <c r="G50" s="88">
        <f t="shared" si="3"/>
        <v>25920</v>
      </c>
      <c r="H50" s="88">
        <f t="shared" si="3"/>
        <v>23724</v>
      </c>
      <c r="I50" s="88">
        <f t="shared" si="3"/>
        <v>0</v>
      </c>
      <c r="J50" s="88">
        <f t="shared" si="3"/>
        <v>0</v>
      </c>
      <c r="K50" s="88">
        <f t="shared" si="3"/>
        <v>49644</v>
      </c>
      <c r="L50" s="117"/>
    </row>
    <row r="51" spans="1:12" ht="12" customHeight="1">
      <c r="A51" s="6"/>
      <c r="B51" s="54" t="s">
        <v>4</v>
      </c>
      <c r="C51" s="55"/>
      <c r="D51" s="243"/>
      <c r="E51" s="174"/>
      <c r="F51" s="180">
        <f>SUM(F57,F58,F59,F60,F61,F62,)</f>
        <v>83516</v>
      </c>
      <c r="G51" s="180">
        <v>25920</v>
      </c>
      <c r="H51" s="180">
        <f>SUM(H57,H58,H59,H60,H61,H62,)</f>
        <v>23724</v>
      </c>
      <c r="I51" s="180">
        <f>SUM(I57,I58,I59,I60,I61,I62,)</f>
        <v>0</v>
      </c>
      <c r="J51" s="180">
        <f>SUM(J57,J58,J59,J60,J61,J62,)</f>
        <v>0</v>
      </c>
      <c r="K51" s="180">
        <v>49644</v>
      </c>
      <c r="L51" s="120"/>
    </row>
    <row r="52" spans="1:12" ht="5.25" customHeight="1">
      <c r="A52" s="7"/>
      <c r="B52" s="56"/>
      <c r="C52" s="57"/>
      <c r="D52" s="244"/>
      <c r="E52" s="175"/>
      <c r="F52" s="181"/>
      <c r="G52" s="181"/>
      <c r="H52" s="181"/>
      <c r="I52" s="181"/>
      <c r="J52" s="181"/>
      <c r="K52" s="181"/>
      <c r="L52" s="121"/>
    </row>
    <row r="53" spans="1:13" s="13" customFormat="1" ht="2.25" customHeight="1">
      <c r="A53" s="213"/>
      <c r="B53" s="58"/>
      <c r="C53" s="59"/>
      <c r="D53" s="245"/>
      <c r="E53" s="176"/>
      <c r="F53" s="182"/>
      <c r="G53" s="182"/>
      <c r="H53" s="182"/>
      <c r="I53" s="182"/>
      <c r="J53" s="182"/>
      <c r="K53" s="182"/>
      <c r="L53" s="122">
        <f>+L54</f>
        <v>0</v>
      </c>
      <c r="M53"/>
    </row>
    <row r="54" spans="1:13" ht="9" customHeight="1">
      <c r="A54" s="213"/>
      <c r="B54" s="60" t="s">
        <v>5</v>
      </c>
      <c r="C54" s="61"/>
      <c r="D54" s="231"/>
      <c r="E54" s="240"/>
      <c r="F54" s="171">
        <f aca="true" t="shared" si="4" ref="F54:K54">SUM(F63)</f>
        <v>0</v>
      </c>
      <c r="G54" s="171">
        <f t="shared" si="4"/>
        <v>0</v>
      </c>
      <c r="H54" s="171">
        <f t="shared" si="4"/>
        <v>0</v>
      </c>
      <c r="I54" s="171">
        <f t="shared" si="4"/>
        <v>0</v>
      </c>
      <c r="J54" s="171">
        <f t="shared" si="4"/>
        <v>0</v>
      </c>
      <c r="K54" s="171">
        <f t="shared" si="4"/>
        <v>0</v>
      </c>
      <c r="L54" s="123">
        <v>0</v>
      </c>
      <c r="M54" s="13"/>
    </row>
    <row r="55" spans="1:12" ht="3.75" customHeight="1">
      <c r="A55" s="214"/>
      <c r="B55" s="62"/>
      <c r="C55" s="63"/>
      <c r="D55" s="232"/>
      <c r="E55" s="241"/>
      <c r="F55" s="172"/>
      <c r="G55" s="172"/>
      <c r="H55" s="172"/>
      <c r="I55" s="172"/>
      <c r="J55" s="172"/>
      <c r="K55" s="172"/>
      <c r="L55" s="4"/>
    </row>
    <row r="56" spans="2:11" ht="6" customHeight="1">
      <c r="B56" s="64"/>
      <c r="C56" s="65"/>
      <c r="D56" s="233"/>
      <c r="E56" s="242"/>
      <c r="F56" s="173"/>
      <c r="G56" s="173"/>
      <c r="H56" s="173"/>
      <c r="I56" s="173"/>
      <c r="J56" s="173"/>
      <c r="K56" s="173"/>
    </row>
    <row r="57" spans="2:14" s="13" customFormat="1" ht="39" customHeight="1">
      <c r="B57" s="141" t="s">
        <v>26</v>
      </c>
      <c r="C57" s="138" t="s">
        <v>8</v>
      </c>
      <c r="D57" s="138">
        <v>2010</v>
      </c>
      <c r="E57" s="138">
        <v>2013</v>
      </c>
      <c r="F57" s="139">
        <v>8784</v>
      </c>
      <c r="G57" s="139">
        <v>2196</v>
      </c>
      <c r="H57" s="139">
        <v>2196</v>
      </c>
      <c r="I57" s="139">
        <v>0</v>
      </c>
      <c r="J57" s="139">
        <v>0</v>
      </c>
      <c r="K57" s="140">
        <v>4392</v>
      </c>
      <c r="L57"/>
      <c r="M57"/>
      <c r="N57"/>
    </row>
    <row r="58" spans="2:14" ht="26.25" customHeight="1">
      <c r="B58" s="142" t="s">
        <v>27</v>
      </c>
      <c r="C58" s="135" t="s">
        <v>8</v>
      </c>
      <c r="D58" s="135">
        <v>2010</v>
      </c>
      <c r="E58" s="135">
        <v>2013</v>
      </c>
      <c r="F58" s="136">
        <v>15440</v>
      </c>
      <c r="G58" s="136">
        <v>3960</v>
      </c>
      <c r="H58" s="136">
        <v>3960</v>
      </c>
      <c r="I58" s="136">
        <v>0</v>
      </c>
      <c r="J58" s="136">
        <v>0</v>
      </c>
      <c r="K58" s="137">
        <v>7920</v>
      </c>
      <c r="N58" s="13"/>
    </row>
    <row r="59" spans="2:11" ht="24.75" customHeight="1">
      <c r="B59" s="142" t="s">
        <v>28</v>
      </c>
      <c r="C59" s="135" t="s">
        <v>8</v>
      </c>
      <c r="D59" s="135">
        <v>2010</v>
      </c>
      <c r="E59" s="135">
        <v>2012</v>
      </c>
      <c r="F59" s="136">
        <v>6588</v>
      </c>
      <c r="G59" s="136">
        <v>2196</v>
      </c>
      <c r="H59" s="136">
        <v>0</v>
      </c>
      <c r="I59" s="136">
        <v>0</v>
      </c>
      <c r="J59" s="136">
        <v>0</v>
      </c>
      <c r="K59" s="137" t="s">
        <v>30</v>
      </c>
    </row>
    <row r="60" spans="2:11" ht="27">
      <c r="B60" s="142" t="s">
        <v>29</v>
      </c>
      <c r="C60" s="135" t="s">
        <v>8</v>
      </c>
      <c r="D60" s="135">
        <v>2011</v>
      </c>
      <c r="E60" s="135">
        <v>2013</v>
      </c>
      <c r="F60" s="136">
        <v>52704</v>
      </c>
      <c r="G60" s="136">
        <v>17568</v>
      </c>
      <c r="H60" s="136">
        <v>17568</v>
      </c>
      <c r="I60" s="136">
        <v>0</v>
      </c>
      <c r="J60" s="136">
        <v>0</v>
      </c>
      <c r="K60" s="137">
        <v>35136</v>
      </c>
    </row>
    <row r="61" spans="2:11" ht="28.5" customHeight="1">
      <c r="B61" s="142"/>
      <c r="C61" s="135"/>
      <c r="D61" s="135"/>
      <c r="E61" s="135"/>
      <c r="F61" s="136"/>
      <c r="G61" s="136"/>
      <c r="H61" s="136"/>
      <c r="I61" s="136"/>
      <c r="J61" s="136"/>
      <c r="K61" s="137"/>
    </row>
    <row r="62" spans="2:11" ht="27" customHeight="1">
      <c r="B62" s="142"/>
      <c r="C62" s="135"/>
      <c r="D62" s="135"/>
      <c r="E62" s="135"/>
      <c r="F62" s="136"/>
      <c r="G62" s="136"/>
      <c r="H62" s="136"/>
      <c r="I62" s="136"/>
      <c r="J62" s="136"/>
      <c r="K62" s="137"/>
    </row>
    <row r="63" spans="2:11" ht="52.5" customHeight="1">
      <c r="B63" s="142"/>
      <c r="C63" s="135"/>
      <c r="D63" s="135"/>
      <c r="E63" s="135"/>
      <c r="F63" s="136"/>
      <c r="G63" s="136"/>
      <c r="H63" s="136"/>
      <c r="I63" s="136"/>
      <c r="J63" s="136"/>
      <c r="K63" s="137"/>
    </row>
    <row r="64" spans="2:11" ht="31.5" customHeight="1">
      <c r="B64" s="25" t="s">
        <v>11</v>
      </c>
      <c r="C64" s="11"/>
      <c r="D64" s="15"/>
      <c r="E64" s="15"/>
      <c r="F64" s="85">
        <f>+F65</f>
        <v>0</v>
      </c>
      <c r="G64" s="85">
        <f>+G65</f>
        <v>0</v>
      </c>
      <c r="H64" s="85">
        <f>+H65</f>
        <v>0</v>
      </c>
      <c r="I64" s="85">
        <f>+I65</f>
        <v>0</v>
      </c>
      <c r="J64" s="85">
        <f>+J65</f>
        <v>0</v>
      </c>
      <c r="K64" s="133">
        <v>0</v>
      </c>
    </row>
    <row r="65" spans="2:11" ht="17.25" customHeight="1">
      <c r="B65" s="48" t="s">
        <v>4</v>
      </c>
      <c r="C65" s="49"/>
      <c r="D65" s="50"/>
      <c r="E65" s="51"/>
      <c r="F65" s="86">
        <v>0</v>
      </c>
      <c r="G65" s="86">
        <v>0</v>
      </c>
      <c r="H65" s="87">
        <v>0</v>
      </c>
      <c r="I65" s="87">
        <v>0</v>
      </c>
      <c r="J65" s="87">
        <v>0</v>
      </c>
      <c r="K65" s="134">
        <v>0</v>
      </c>
    </row>
    <row r="66" spans="2:11" ht="12.75">
      <c r="B66" s="4"/>
      <c r="C66" s="4"/>
      <c r="D66" s="4"/>
      <c r="E66" s="4"/>
      <c r="F66" s="4"/>
      <c r="G66" s="4"/>
      <c r="H66" s="71"/>
      <c r="I66" s="4"/>
      <c r="J66" s="4"/>
      <c r="K66" s="4"/>
    </row>
    <row r="67" spans="2:8" ht="12.75">
      <c r="B67" s="4"/>
      <c r="H67"/>
    </row>
    <row r="68" spans="3:8" ht="12.75">
      <c r="C68"/>
      <c r="H68"/>
    </row>
    <row r="69" spans="3:8" ht="12.75">
      <c r="C69"/>
      <c r="H69"/>
    </row>
  </sheetData>
  <sheetProtection/>
  <mergeCells count="75">
    <mergeCell ref="L31:L32"/>
    <mergeCell ref="E54:E56"/>
    <mergeCell ref="C43:C44"/>
    <mergeCell ref="J34:J35"/>
    <mergeCell ref="F51:F53"/>
    <mergeCell ref="G51:G53"/>
    <mergeCell ref="H51:H53"/>
    <mergeCell ref="I51:I53"/>
    <mergeCell ref="C45:C46"/>
    <mergeCell ref="D51:D53"/>
    <mergeCell ref="D54:D56"/>
    <mergeCell ref="K34:K35"/>
    <mergeCell ref="E34:E35"/>
    <mergeCell ref="F34:F35"/>
    <mergeCell ref="G34:G35"/>
    <mergeCell ref="H34:H35"/>
    <mergeCell ref="K51:K53"/>
    <mergeCell ref="F54:F56"/>
    <mergeCell ref="G54:G56"/>
    <mergeCell ref="A53:A55"/>
    <mergeCell ref="B50:E50"/>
    <mergeCell ref="B25:E25"/>
    <mergeCell ref="B28:E28"/>
    <mergeCell ref="D34:D35"/>
    <mergeCell ref="C47:C48"/>
    <mergeCell ref="B34:B36"/>
    <mergeCell ref="C41:C42"/>
    <mergeCell ref="B29:E29"/>
    <mergeCell ref="C34:C40"/>
    <mergeCell ref="A4:A5"/>
    <mergeCell ref="D4:E4"/>
    <mergeCell ref="B4:B5"/>
    <mergeCell ref="C4:C5"/>
    <mergeCell ref="B3:M3"/>
    <mergeCell ref="G4:J4"/>
    <mergeCell ref="B7:E7"/>
    <mergeCell ref="B14:E14"/>
    <mergeCell ref="B21:E21"/>
    <mergeCell ref="B1:M1"/>
    <mergeCell ref="L4:L5"/>
    <mergeCell ref="F4:F5"/>
    <mergeCell ref="K4:K5"/>
    <mergeCell ref="F8:F10"/>
    <mergeCell ref="G8:G10"/>
    <mergeCell ref="H8:H10"/>
    <mergeCell ref="I8:I10"/>
    <mergeCell ref="J8:J10"/>
    <mergeCell ref="K8:K10"/>
    <mergeCell ref="F11:F13"/>
    <mergeCell ref="G11:G13"/>
    <mergeCell ref="H11:H13"/>
    <mergeCell ref="I11:I13"/>
    <mergeCell ref="K11:K13"/>
    <mergeCell ref="J11:J13"/>
    <mergeCell ref="I15:I17"/>
    <mergeCell ref="J51:J53"/>
    <mergeCell ref="K15:K17"/>
    <mergeCell ref="F18:F20"/>
    <mergeCell ref="G18:G20"/>
    <mergeCell ref="H18:H20"/>
    <mergeCell ref="I18:I20"/>
    <mergeCell ref="J18:J20"/>
    <mergeCell ref="K18:K20"/>
    <mergeCell ref="J15:J17"/>
    <mergeCell ref="B15:E17"/>
    <mergeCell ref="B18:E20"/>
    <mergeCell ref="H54:H56"/>
    <mergeCell ref="I54:I56"/>
    <mergeCell ref="J54:J56"/>
    <mergeCell ref="K54:K56"/>
    <mergeCell ref="E51:E53"/>
    <mergeCell ref="F15:F17"/>
    <mergeCell ref="G15:G17"/>
    <mergeCell ref="H15:H17"/>
  </mergeCells>
  <hyperlinks>
    <hyperlink ref="L4" r:id="rId1" display="_ftn1"/>
    <hyperlink ref="B50" r:id="rId2" display="_ftn2"/>
  </hyperlinks>
  <printOptions/>
  <pageMargins left="0.75" right="0.75" top="1" bottom="1" header="0.5" footer="0.5"/>
  <pageSetup fitToHeight="0" fitToWidth="1" horizontalDpi="600" verticalDpi="600" orientation="landscape" paperSize="9" r:id="rId3"/>
  <rowBreaks count="2" manualBreakCount="2">
    <brk id="27" min="1" max="12" man="1"/>
    <brk id="48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user</cp:lastModifiedBy>
  <cp:lastPrinted>2011-11-26T14:20:12Z</cp:lastPrinted>
  <dcterms:created xsi:type="dcterms:W3CDTF">2010-09-24T07:39:40Z</dcterms:created>
  <dcterms:modified xsi:type="dcterms:W3CDTF">2012-02-01T08:44:28Z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